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nny\AppData\Local\Microsoft\Windows\INetCache\Content.Outlook\OGOYA7DN\"/>
    </mc:Choice>
  </mc:AlternateContent>
  <bookViews>
    <workbookView xWindow="240" yWindow="30" windowWidth="14220" windowHeight="7815"/>
  </bookViews>
  <sheets>
    <sheet name="Reconciliation" sheetId="2" r:id="rId1"/>
    <sheet name="Group Term Life" sheetId="3" r:id="rId2"/>
    <sheet name="Personal Use Auto" sheetId="4" r:id="rId3"/>
  </sheets>
  <calcPr calcId="162913"/>
</workbook>
</file>

<file path=xl/calcChain.xml><?xml version="1.0" encoding="utf-8"?>
<calcChain xmlns="http://schemas.openxmlformats.org/spreadsheetml/2006/main">
  <c r="E16" i="4" l="1"/>
  <c r="D16" i="4"/>
  <c r="C16" i="4"/>
  <c r="B16" i="4"/>
  <c r="E8" i="4"/>
  <c r="E12" i="4" s="1"/>
  <c r="E13" i="4" s="1"/>
  <c r="D8" i="4"/>
  <c r="D12" i="4" s="1"/>
  <c r="D13" i="4" s="1"/>
  <c r="C8" i="4"/>
  <c r="C12" i="4" s="1"/>
  <c r="C13" i="4" s="1"/>
  <c r="B8" i="4"/>
  <c r="B12" i="4" s="1"/>
  <c r="B13" i="4" s="1"/>
  <c r="B17" i="4" l="1"/>
  <c r="B20" i="4" s="1"/>
  <c r="C17" i="4"/>
  <c r="C20" i="4" s="1"/>
  <c r="D17" i="4"/>
  <c r="D20" i="4" s="1"/>
  <c r="E17" i="4"/>
  <c r="E20" i="4" s="1"/>
  <c r="D21" i="4" l="1"/>
  <c r="D22" i="4"/>
  <c r="F17" i="4"/>
  <c r="E22" i="4"/>
  <c r="E21" i="4"/>
  <c r="B22" i="4"/>
  <c r="B21" i="4"/>
  <c r="F20" i="4"/>
  <c r="C21" i="4"/>
  <c r="C22" i="4"/>
  <c r="D23" i="4" l="1"/>
  <c r="C23" i="4"/>
  <c r="E23" i="4"/>
  <c r="F22" i="4"/>
  <c r="F27" i="4" s="1"/>
  <c r="B23" i="4"/>
  <c r="F21" i="4"/>
  <c r="F26" i="4" s="1"/>
  <c r="F28" i="4" l="1"/>
  <c r="F23" i="4"/>
  <c r="K10" i="3" l="1"/>
  <c r="M10" i="3" s="1"/>
  <c r="I10" i="3"/>
  <c r="I9" i="3"/>
  <c r="K9" i="3" s="1"/>
  <c r="M9" i="3" s="1"/>
  <c r="I8" i="3"/>
  <c r="K8" i="3" s="1"/>
  <c r="M8" i="3" s="1"/>
  <c r="M7" i="3"/>
  <c r="K7" i="3"/>
  <c r="I7" i="3"/>
  <c r="K6" i="3"/>
  <c r="M6" i="3" s="1"/>
  <c r="I6" i="3"/>
  <c r="I5" i="3"/>
  <c r="K5" i="3" s="1"/>
  <c r="M5" i="3" s="1"/>
  <c r="E19" i="2" l="1"/>
  <c r="A27" i="2" l="1"/>
  <c r="A28" i="2"/>
  <c r="F21" i="2"/>
  <c r="F19" i="2" l="1"/>
  <c r="E17" i="2" l="1"/>
  <c r="C34" i="2" s="1"/>
  <c r="F14" i="2" l="1"/>
  <c r="F13" i="2"/>
  <c r="F9" i="2" l="1"/>
  <c r="C33" i="2" s="1"/>
  <c r="F10" i="2" l="1"/>
  <c r="F8" i="2"/>
  <c r="F12" i="2"/>
  <c r="I12" i="2" s="1"/>
  <c r="C32" i="2" s="1"/>
  <c r="F24" i="2"/>
  <c r="C36" i="2" s="1"/>
  <c r="F23" i="2"/>
  <c r="F6" i="2"/>
  <c r="C28" i="2" s="1"/>
  <c r="F7" i="2"/>
  <c r="C29" i="2" s="1"/>
  <c r="F11" i="2"/>
  <c r="C31" i="2" s="1"/>
  <c r="F5" i="2"/>
  <c r="F16" i="2" l="1"/>
  <c r="F18" i="2" s="1"/>
  <c r="C35" i="2"/>
  <c r="I9" i="2"/>
  <c r="C30" i="2" s="1"/>
  <c r="C27" i="2"/>
</calcChain>
</file>

<file path=xl/comments1.xml><?xml version="1.0" encoding="utf-8"?>
<comments xmlns="http://schemas.openxmlformats.org/spreadsheetml/2006/main">
  <authors>
    <author>ddenny</author>
  </authors>
  <commentList>
    <comment ref="H16" authorId="0" shapeId="0">
      <text>
        <r>
          <rPr>
            <b/>
            <sz val="10"/>
            <color indexed="81"/>
            <rFont val="Tahoma"/>
            <charset val="1"/>
          </rPr>
          <t>will not = if S-Corp health; if S-Corp health, use total on line 23 to match Medicare wages</t>
        </r>
      </text>
    </comment>
  </commentList>
</comments>
</file>

<file path=xl/sharedStrings.xml><?xml version="1.0" encoding="utf-8"?>
<sst xmlns="http://schemas.openxmlformats.org/spreadsheetml/2006/main" count="118" uniqueCount="103">
  <si>
    <t>Qtr 1</t>
  </si>
  <si>
    <t>Qtr 2</t>
  </si>
  <si>
    <t>Qtr 3</t>
  </si>
  <si>
    <t>Qtr 4</t>
  </si>
  <si>
    <t>Payroll Reconciliation</t>
  </si>
  <si>
    <t>940 Payments</t>
  </si>
  <si>
    <t>WI Payments</t>
  </si>
  <si>
    <t>941-Line 2 Fed Wages</t>
  </si>
  <si>
    <t>941-Line 3 Fed w/h</t>
  </si>
  <si>
    <t>Total</t>
  </si>
  <si>
    <t>W-3 Amount</t>
  </si>
  <si>
    <t>Box 1</t>
  </si>
  <si>
    <t>Box 2</t>
  </si>
  <si>
    <t>Box 3</t>
  </si>
  <si>
    <t>Box 4</t>
  </si>
  <si>
    <t>Box 5</t>
  </si>
  <si>
    <t>Box 6</t>
  </si>
  <si>
    <t>= Med Wages</t>
  </si>
  <si>
    <t>S-Corp Health</t>
  </si>
  <si>
    <t>W-3 Reconciliation</t>
  </si>
  <si>
    <t>Difference</t>
  </si>
  <si>
    <t>W-3 amount</t>
  </si>
  <si>
    <t>401K/IRA (+ Fed Wages)</t>
  </si>
  <si>
    <t>UC-101 Total Covered Wages (Line 9)</t>
  </si>
  <si>
    <t>941-Line 5a SS Wages</t>
  </si>
  <si>
    <t>941-Line 5a SS w/h</t>
  </si>
  <si>
    <t>941-Line 5c Med Wages</t>
  </si>
  <si>
    <t>941-Line 5c Med w/h</t>
  </si>
  <si>
    <t>*</t>
  </si>
  <si>
    <t>941-Line 5d Addl Med Wages</t>
  </si>
  <si>
    <t>941-Line 5d Addl Med w/h</t>
  </si>
  <si>
    <t>941-Line 5b SS Tips</t>
  </si>
  <si>
    <t>941-Line 5b SS Tips w/h</t>
  </si>
  <si>
    <t>Box 7</t>
  </si>
  <si>
    <t>Group Term Life</t>
  </si>
  <si>
    <t>Box 16</t>
  </si>
  <si>
    <t>Form 941</t>
  </si>
  <si>
    <t>Wages, tips, other compensation</t>
  </si>
  <si>
    <t>Federal income tax withheld</t>
  </si>
  <si>
    <t>Social security wages</t>
  </si>
  <si>
    <t>Social security tax withheld</t>
  </si>
  <si>
    <t>Medicare wages and tips</t>
  </si>
  <si>
    <t>Medicare tax withheld</t>
  </si>
  <si>
    <t>Social security tips</t>
  </si>
  <si>
    <t>Box 17</t>
  </si>
  <si>
    <t>* will not equal if S-Corp health; then tie to S-Corp health line</t>
  </si>
  <si>
    <t>State wages, tips, etc.</t>
  </si>
  <si>
    <t>State income tax</t>
  </si>
  <si>
    <t>Box 12a</t>
  </si>
  <si>
    <t>Deferred compensation</t>
  </si>
  <si>
    <t xml:space="preserve">2018 Benefit/Rates </t>
  </si>
  <si>
    <t xml:space="preserve"> </t>
  </si>
  <si>
    <t>LIFE/AD&amp;D</t>
  </si>
  <si>
    <t>Name</t>
  </si>
  <si>
    <t>Date of Hire</t>
  </si>
  <si>
    <t>Date of Birth</t>
  </si>
  <si>
    <t>Current Death Benefit</t>
  </si>
  <si>
    <t>Monthly Premium (rate = .16/1000)</t>
  </si>
  <si>
    <t>Age at Dec 31, 2018</t>
  </si>
  <si>
    <t>TGL Cost Factor for 2018 per k per month</t>
  </si>
  <si>
    <t>Thousands over 50k</t>
  </si>
  <si>
    <t>Subtotal</t>
  </si>
  <si>
    <t>Months in year</t>
  </si>
  <si>
    <t>Net Value to be added to ee income</t>
  </si>
  <si>
    <t>Grossed up  value if separate run</t>
  </si>
  <si>
    <t>Value divided by .9235</t>
  </si>
  <si>
    <t>NOTE: The amount to list in Box 12 with Code C is the net value if adding along with a December payroll</t>
  </si>
  <si>
    <t>OR the grossed up amount if entering a payroll run with just the GTL</t>
  </si>
  <si>
    <t>If the employee pays any part of the cost, this payment reduces the amount otherwise included in income</t>
  </si>
  <si>
    <t>if the amount was paid for with after tax dollars.</t>
  </si>
  <si>
    <t>PERSONAL USE OF AUTOS 2018</t>
  </si>
  <si>
    <t>TOTALS</t>
  </si>
  <si>
    <t>Date placed in service</t>
  </si>
  <si>
    <t>Cost</t>
  </si>
  <si>
    <t>FMV</t>
  </si>
  <si>
    <t>Business miles</t>
  </si>
  <si>
    <t>Personal miles</t>
  </si>
  <si>
    <t>Total miles</t>
  </si>
  <si>
    <t>Annual lease value</t>
  </si>
  <si>
    <t>Days available</t>
  </si>
  <si>
    <t>WATCH # OF DAYS</t>
  </si>
  <si>
    <t>Personal use %</t>
  </si>
  <si>
    <t>Personal annual lease value</t>
  </si>
  <si>
    <t>Fuel provided</t>
  </si>
  <si>
    <t>Per mile value (pers miles x .055)</t>
  </si>
  <si>
    <t>Personal use subtotal</t>
  </si>
  <si>
    <t>Gross up for payroll:</t>
  </si>
  <si>
    <t>Gross Income (pers use / .9235)</t>
  </si>
  <si>
    <t>Social security w/h</t>
  </si>
  <si>
    <t>Medicare w/h</t>
  </si>
  <si>
    <t>Net (should = pers use subtotal)</t>
  </si>
  <si>
    <t xml:space="preserve">WATCH if any employee is or will be over the FICA limit of $128,500; if so, an </t>
  </si>
  <si>
    <t>Calc of 941 deposit</t>
  </si>
  <si>
    <t>adjustment will need to be made to social security withholding and match.</t>
  </si>
  <si>
    <t>Soc Sec</t>
  </si>
  <si>
    <t>OR if employee is over the Medicare limit of $200,000 for the extra .9% (1.45%+.9% = 2.35%)</t>
  </si>
  <si>
    <t>Medicare</t>
  </si>
  <si>
    <t>Remember the .9% is on the employee portion only.</t>
  </si>
  <si>
    <t>941 deposit</t>
  </si>
  <si>
    <t>Vehicle 1</t>
  </si>
  <si>
    <t>Vehicle 2</t>
  </si>
  <si>
    <t>Vehicle 3</t>
  </si>
  <si>
    <t>Vehicle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</si>
</sst>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charset val="1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10"/>
      <color theme="1"/>
      <name val="Calibri"/>
      <family val="2"/>
      <scheme val="minor"/>
    </font>
    <font>
      <u val="doubleAccounting"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quotePrefix="1" applyFont="1"/>
    <xf numFmtId="43" fontId="5" fillId="0" borderId="0" xfId="1" applyFont="1" applyAlignment="1">
      <alignment horizontal="center"/>
    </xf>
    <xf numFmtId="43" fontId="5" fillId="0" borderId="0" xfId="1" quotePrefix="1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43" fontId="0" fillId="2" borderId="0" xfId="1" applyFont="1" applyFill="1"/>
    <xf numFmtId="43" fontId="4" fillId="0" borderId="0" xfId="1" applyFont="1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/>
    <xf numFmtId="41" fontId="9" fillId="0" borderId="0" xfId="0" applyNumberFormat="1" applyFont="1" applyBorder="1" applyAlignment="1">
      <alignment horizontal="center"/>
    </xf>
    <xf numFmtId="14" fontId="9" fillId="0" borderId="0" xfId="0" applyNumberFormat="1" applyFont="1"/>
    <xf numFmtId="14" fontId="9" fillId="0" borderId="0" xfId="0" applyNumberFormat="1" applyFont="1" applyAlignment="1"/>
    <xf numFmtId="41" fontId="9" fillId="0" borderId="0" xfId="0" applyNumberFormat="1" applyFont="1"/>
    <xf numFmtId="0" fontId="7" fillId="0" borderId="4" xfId="0" applyFont="1" applyBorder="1" applyAlignment="1">
      <alignment horizontal="center" wrapText="1"/>
    </xf>
    <xf numFmtId="41" fontId="7" fillId="0" borderId="4" xfId="0" applyNumberFormat="1" applyFont="1" applyBorder="1" applyAlignment="1">
      <alignment horizontal="center" wrapText="1"/>
    </xf>
    <xf numFmtId="0" fontId="7" fillId="0" borderId="4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164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/>
    <xf numFmtId="41" fontId="10" fillId="0" borderId="5" xfId="0" applyNumberFormat="1" applyFont="1" applyBorder="1"/>
    <xf numFmtId="41" fontId="10" fillId="4" borderId="5" xfId="0" applyNumberFormat="1" applyFont="1" applyFill="1" applyBorder="1"/>
    <xf numFmtId="43" fontId="10" fillId="0" borderId="5" xfId="0" applyNumberFormat="1" applyFont="1" applyBorder="1"/>
    <xf numFmtId="0" fontId="10" fillId="0" borderId="5" xfId="0" applyFont="1" applyBorder="1"/>
    <xf numFmtId="0" fontId="10" fillId="3" borderId="5" xfId="0" applyFont="1" applyFill="1" applyBorder="1"/>
    <xf numFmtId="2" fontId="10" fillId="0" borderId="5" xfId="0" applyNumberFormat="1" applyFont="1" applyBorder="1"/>
    <xf numFmtId="1" fontId="10" fillId="0" borderId="5" xfId="0" applyNumberFormat="1" applyFont="1" applyBorder="1" applyAlignment="1"/>
    <xf numFmtId="2" fontId="10" fillId="3" borderId="5" xfId="0" applyNumberFormat="1" applyFont="1" applyFill="1" applyBorder="1"/>
    <xf numFmtId="164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/>
    <xf numFmtId="0" fontId="0" fillId="0" borderId="0" xfId="0" applyBorder="1"/>
    <xf numFmtId="165" fontId="10" fillId="0" borderId="0" xfId="1" applyNumberFormat="1" applyFont="1" applyBorder="1"/>
    <xf numFmtId="44" fontId="10" fillId="0" borderId="0" xfId="0" applyNumberFormat="1" applyFont="1" applyBorder="1"/>
    <xf numFmtId="0" fontId="9" fillId="0" borderId="0" xfId="0" applyFont="1" applyBorder="1"/>
    <xf numFmtId="1" fontId="9" fillId="0" borderId="0" xfId="0" applyNumberFormat="1" applyFont="1" applyBorder="1"/>
    <xf numFmtId="0" fontId="11" fillId="0" borderId="0" xfId="0" applyFont="1" applyFill="1" applyBorder="1" applyAlignment="1"/>
    <xf numFmtId="14" fontId="4" fillId="0" borderId="0" xfId="0" applyNumberFormat="1" applyFont="1" applyFill="1"/>
    <xf numFmtId="166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/>
    <xf numFmtId="44" fontId="4" fillId="0" borderId="0" xfId="2" applyFont="1" applyFill="1"/>
    <xf numFmtId="165" fontId="4" fillId="0" borderId="0" xfId="1" applyNumberFormat="1" applyFont="1" applyFill="1"/>
    <xf numFmtId="165" fontId="12" fillId="0" borderId="0" xfId="1" applyNumberFormat="1" applyFont="1" applyFill="1"/>
    <xf numFmtId="0" fontId="4" fillId="0" borderId="0" xfId="0" applyFont="1" applyFill="1"/>
    <xf numFmtId="0" fontId="13" fillId="0" borderId="0" xfId="0" applyFont="1"/>
    <xf numFmtId="10" fontId="4" fillId="0" borderId="0" xfId="3" applyNumberFormat="1" applyFont="1" applyFill="1"/>
    <xf numFmtId="44" fontId="12" fillId="0" borderId="0" xfId="2" applyFont="1" applyFill="1" applyBorder="1"/>
    <xf numFmtId="0" fontId="4" fillId="3" borderId="0" xfId="0" applyFont="1" applyFill="1"/>
    <xf numFmtId="44" fontId="14" fillId="0" borderId="0" xfId="2" applyFont="1" applyFill="1"/>
    <xf numFmtId="44" fontId="4" fillId="3" borderId="0" xfId="0" applyNumberFormat="1" applyFont="1" applyFill="1"/>
    <xf numFmtId="44" fontId="4" fillId="0" borderId="0" xfId="0" applyNumberFormat="1" applyFont="1"/>
    <xf numFmtId="43" fontId="4" fillId="0" borderId="0" xfId="1" applyNumberFormat="1" applyFont="1" applyFill="1"/>
    <xf numFmtId="43" fontId="4" fillId="0" borderId="0" xfId="1" applyFont="1"/>
    <xf numFmtId="43" fontId="12" fillId="0" borderId="0" xfId="1" applyNumberFormat="1" applyFont="1" applyFill="1"/>
    <xf numFmtId="43" fontId="12" fillId="0" borderId="0" xfId="1" applyFont="1"/>
    <xf numFmtId="44" fontId="14" fillId="0" borderId="0" xfId="2" applyFont="1" applyFill="1" applyBorder="1"/>
    <xf numFmtId="44" fontId="14" fillId="3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Alignment="1">
      <alignment horizontal="right"/>
    </xf>
    <xf numFmtId="0" fontId="0" fillId="0" borderId="0" xfId="0" applyFont="1"/>
    <xf numFmtId="43" fontId="4" fillId="0" borderId="0" xfId="0" applyNumberFormat="1" applyFont="1" applyFill="1" applyBorder="1"/>
    <xf numFmtId="10" fontId="4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4" fillId="0" borderId="6" xfId="0" applyNumberFormat="1" applyFont="1" applyFill="1" applyBorder="1"/>
    <xf numFmtId="0" fontId="0" fillId="0" borderId="0" xfId="0" applyFont="1" applyAlignment="1">
      <alignment horizontal="left"/>
    </xf>
    <xf numFmtId="0" fontId="0" fillId="4" borderId="0" xfId="0" applyFill="1"/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quotePrefix="1" applyFont="1" applyAlignment="1">
      <alignment horizontal="left"/>
    </xf>
    <xf numFmtId="43" fontId="4" fillId="0" borderId="0" xfId="1" applyFont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90" zoomScaleNormal="90" workbookViewId="0">
      <selection activeCell="C24" sqref="C24"/>
    </sheetView>
  </sheetViews>
  <sheetFormatPr defaultRowHeight="12.75" x14ac:dyDescent="0.2"/>
  <cols>
    <col min="1" max="1" width="26.7109375" customWidth="1"/>
    <col min="2" max="2" width="14" bestFit="1" customWidth="1"/>
    <col min="3" max="3" width="14.5703125" bestFit="1" customWidth="1"/>
    <col min="4" max="5" width="12.85546875" bestFit="1" customWidth="1"/>
    <col min="6" max="6" width="14" bestFit="1" customWidth="1"/>
    <col min="7" max="7" width="1.7109375" customWidth="1"/>
    <col min="8" max="8" width="14" bestFit="1" customWidth="1"/>
    <col min="9" max="9" width="11.85546875" hidden="1" customWidth="1"/>
  </cols>
  <sheetData>
    <row r="1" spans="1:9" x14ac:dyDescent="0.2">
      <c r="A1" s="84" t="s">
        <v>4</v>
      </c>
      <c r="B1" s="85"/>
      <c r="C1" s="85"/>
      <c r="D1" s="85"/>
      <c r="E1" s="85"/>
      <c r="F1" s="85"/>
      <c r="G1" s="85"/>
      <c r="H1" s="85"/>
    </row>
    <row r="2" spans="1:9" x14ac:dyDescent="0.2">
      <c r="A2" s="85">
        <v>2018</v>
      </c>
      <c r="B2" s="85"/>
      <c r="C2" s="85"/>
      <c r="D2" s="85"/>
      <c r="E2" s="85"/>
      <c r="F2" s="85"/>
      <c r="G2" s="85"/>
      <c r="H2" s="85"/>
    </row>
    <row r="4" spans="1:9" x14ac:dyDescent="0.2">
      <c r="A4" s="9" t="s">
        <v>36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9</v>
      </c>
      <c r="G4" s="3"/>
      <c r="H4" s="2" t="s">
        <v>10</v>
      </c>
    </row>
    <row r="5" spans="1:9" x14ac:dyDescent="0.2">
      <c r="A5" t="s">
        <v>7</v>
      </c>
      <c r="B5" s="12">
        <v>0</v>
      </c>
      <c r="C5" s="12">
        <v>0</v>
      </c>
      <c r="D5" s="12">
        <v>0</v>
      </c>
      <c r="E5" s="12">
        <v>0</v>
      </c>
      <c r="F5" s="1">
        <f>SUM(B5:E5)</f>
        <v>0</v>
      </c>
      <c r="G5" s="1"/>
      <c r="H5" s="13" t="s">
        <v>11</v>
      </c>
      <c r="I5" s="14"/>
    </row>
    <row r="6" spans="1:9" x14ac:dyDescent="0.2">
      <c r="A6" t="s">
        <v>8</v>
      </c>
      <c r="B6" s="12">
        <v>0</v>
      </c>
      <c r="C6" s="12">
        <v>0</v>
      </c>
      <c r="D6" s="12">
        <v>0</v>
      </c>
      <c r="E6" s="12">
        <v>0</v>
      </c>
      <c r="F6" s="1">
        <f>SUM(B6:E6)</f>
        <v>0</v>
      </c>
      <c r="G6" s="1"/>
      <c r="H6" s="13" t="s">
        <v>12</v>
      </c>
    </row>
    <row r="7" spans="1:9" x14ac:dyDescent="0.2">
      <c r="A7" s="11" t="s">
        <v>24</v>
      </c>
      <c r="B7" s="12">
        <v>0</v>
      </c>
      <c r="C7" s="12">
        <v>0</v>
      </c>
      <c r="D7" s="12">
        <v>0</v>
      </c>
      <c r="E7" s="12">
        <v>0</v>
      </c>
      <c r="F7" s="1">
        <f>SUM(B7:E7)</f>
        <v>0</v>
      </c>
      <c r="G7" s="1"/>
      <c r="H7" s="6" t="s">
        <v>13</v>
      </c>
    </row>
    <row r="8" spans="1:9" x14ac:dyDescent="0.2">
      <c r="A8" s="11" t="s">
        <v>25</v>
      </c>
      <c r="B8" s="12">
        <v>0</v>
      </c>
      <c r="C8" s="12">
        <v>0</v>
      </c>
      <c r="D8" s="12">
        <v>0</v>
      </c>
      <c r="E8" s="12">
        <v>0</v>
      </c>
      <c r="F8" s="1">
        <f>(SUM(B8:E8))/2</f>
        <v>0</v>
      </c>
      <c r="G8" s="1"/>
      <c r="H8" s="6" t="s">
        <v>14</v>
      </c>
      <c r="I8" s="14"/>
    </row>
    <row r="9" spans="1:9" x14ac:dyDescent="0.2">
      <c r="A9" s="11" t="s">
        <v>31</v>
      </c>
      <c r="B9" s="12">
        <v>0</v>
      </c>
      <c r="C9" s="12">
        <v>0</v>
      </c>
      <c r="D9" s="12">
        <v>0</v>
      </c>
      <c r="E9" s="12">
        <v>0</v>
      </c>
      <c r="F9" s="1">
        <f>(SUM(B9:E9))</f>
        <v>0</v>
      </c>
      <c r="G9" s="1"/>
      <c r="H9" s="13" t="s">
        <v>33</v>
      </c>
      <c r="I9" s="14">
        <f>F8+F10</f>
        <v>0</v>
      </c>
    </row>
    <row r="10" spans="1:9" x14ac:dyDescent="0.2">
      <c r="A10" s="11" t="s">
        <v>32</v>
      </c>
      <c r="B10" s="12">
        <v>0</v>
      </c>
      <c r="C10" s="12">
        <v>0</v>
      </c>
      <c r="D10" s="12">
        <v>0</v>
      </c>
      <c r="E10" s="12">
        <v>0</v>
      </c>
      <c r="F10" s="1">
        <f t="shared" ref="F10" si="0">(SUM(B10:E10))/2</f>
        <v>0</v>
      </c>
      <c r="G10" s="1"/>
      <c r="H10" s="13" t="s">
        <v>14</v>
      </c>
    </row>
    <row r="11" spans="1:9" x14ac:dyDescent="0.2">
      <c r="A11" s="11" t="s">
        <v>26</v>
      </c>
      <c r="B11" s="12">
        <v>0</v>
      </c>
      <c r="C11" s="12">
        <v>0</v>
      </c>
      <c r="D11" s="12">
        <v>0</v>
      </c>
      <c r="E11" s="12">
        <v>0</v>
      </c>
      <c r="F11" s="8">
        <f>SUM(B11:E11)</f>
        <v>0</v>
      </c>
      <c r="G11" s="1" t="s">
        <v>28</v>
      </c>
      <c r="H11" s="6" t="s">
        <v>15</v>
      </c>
      <c r="I11" s="14"/>
    </row>
    <row r="12" spans="1:9" x14ac:dyDescent="0.2">
      <c r="A12" s="11" t="s">
        <v>27</v>
      </c>
      <c r="B12" s="12">
        <v>0</v>
      </c>
      <c r="C12" s="12">
        <v>0</v>
      </c>
      <c r="D12" s="12">
        <v>0</v>
      </c>
      <c r="E12" s="12">
        <v>0</v>
      </c>
      <c r="F12" s="1">
        <f>(SUM(B12:E12))/2</f>
        <v>0</v>
      </c>
      <c r="G12" s="1"/>
      <c r="H12" s="6" t="s">
        <v>16</v>
      </c>
      <c r="I12" s="14">
        <f>F12+F14</f>
        <v>0</v>
      </c>
    </row>
    <row r="13" spans="1:9" x14ac:dyDescent="0.2">
      <c r="A13" s="11" t="s">
        <v>29</v>
      </c>
      <c r="B13" s="12">
        <v>0</v>
      </c>
      <c r="C13" s="12">
        <v>0</v>
      </c>
      <c r="D13" s="12">
        <v>0</v>
      </c>
      <c r="E13" s="12">
        <v>0</v>
      </c>
      <c r="F13" s="1">
        <f>SUM(B13:E13)</f>
        <v>0</v>
      </c>
      <c r="G13" s="1"/>
      <c r="H13" s="6"/>
      <c r="I13" s="14"/>
    </row>
    <row r="14" spans="1:9" x14ac:dyDescent="0.2">
      <c r="A14" s="11" t="s">
        <v>30</v>
      </c>
      <c r="B14" s="12">
        <v>0</v>
      </c>
      <c r="C14" s="12">
        <v>0</v>
      </c>
      <c r="D14" s="12">
        <v>0</v>
      </c>
      <c r="E14" s="12">
        <v>0</v>
      </c>
      <c r="F14" s="1">
        <f>SUM(B14:E14)</f>
        <v>0</v>
      </c>
      <c r="G14" s="1"/>
      <c r="H14" s="6" t="s">
        <v>16</v>
      </c>
    </row>
    <row r="15" spans="1:9" x14ac:dyDescent="0.2">
      <c r="A15" s="5"/>
      <c r="B15" s="1"/>
      <c r="C15" s="1"/>
      <c r="D15" s="1"/>
      <c r="E15" s="1"/>
      <c r="F15" s="1"/>
      <c r="G15" s="1"/>
      <c r="H15" s="6"/>
    </row>
    <row r="16" spans="1:9" x14ac:dyDescent="0.2">
      <c r="A16" s="4" t="s">
        <v>22</v>
      </c>
      <c r="B16" s="12">
        <v>0</v>
      </c>
      <c r="C16" s="12">
        <v>0</v>
      </c>
      <c r="D16" s="12">
        <v>0</v>
      </c>
      <c r="E16" s="12">
        <v>0</v>
      </c>
      <c r="F16" s="8">
        <f>SUM(B16:E16)+F5</f>
        <v>0</v>
      </c>
      <c r="G16" s="1" t="s">
        <v>28</v>
      </c>
      <c r="H16" s="7" t="s">
        <v>17</v>
      </c>
    </row>
    <row r="17" spans="1:8" x14ac:dyDescent="0.2">
      <c r="A17" s="4"/>
      <c r="B17" s="1"/>
      <c r="C17" s="1"/>
      <c r="D17" s="1"/>
      <c r="E17" s="1">
        <f>SUM(B16:E16)</f>
        <v>0</v>
      </c>
      <c r="F17" s="8"/>
      <c r="G17" s="1"/>
      <c r="H17" s="13" t="s">
        <v>48</v>
      </c>
    </row>
    <row r="18" spans="1:8" x14ac:dyDescent="0.2">
      <c r="A18" s="4" t="s">
        <v>18</v>
      </c>
      <c r="B18" s="12">
        <v>0</v>
      </c>
      <c r="C18" s="12">
        <v>0</v>
      </c>
      <c r="D18" s="12">
        <v>0</v>
      </c>
      <c r="E18" s="12">
        <v>0</v>
      </c>
      <c r="F18" s="8">
        <f>F16-B18-C18-D18-E18</f>
        <v>0</v>
      </c>
      <c r="G18" s="1" t="s">
        <v>28</v>
      </c>
      <c r="H18" s="7" t="s">
        <v>17</v>
      </c>
    </row>
    <row r="19" spans="1:8" x14ac:dyDescent="0.2">
      <c r="A19" s="11" t="s">
        <v>34</v>
      </c>
      <c r="B19" s="12">
        <v>0</v>
      </c>
      <c r="C19" s="12">
        <v>0</v>
      </c>
      <c r="D19" s="12">
        <v>0</v>
      </c>
      <c r="E19" s="12">
        <f>SUM(B19:D19)</f>
        <v>0</v>
      </c>
      <c r="F19" s="1">
        <f>SUM(B19:E19)</f>
        <v>0</v>
      </c>
      <c r="G19" s="1"/>
      <c r="H19" s="7"/>
    </row>
    <row r="20" spans="1:8" x14ac:dyDescent="0.2">
      <c r="A20" s="4"/>
      <c r="B20" s="1"/>
      <c r="C20" s="1"/>
      <c r="D20" s="1"/>
      <c r="E20" s="1"/>
      <c r="F20" s="1"/>
      <c r="G20" s="1"/>
      <c r="H20" s="6"/>
    </row>
    <row r="21" spans="1:8" x14ac:dyDescent="0.2">
      <c r="A21" s="11" t="s">
        <v>23</v>
      </c>
      <c r="B21" s="12">
        <v>0</v>
      </c>
      <c r="C21" s="12">
        <v>0</v>
      </c>
      <c r="D21" s="12">
        <v>0</v>
      </c>
      <c r="E21" s="12">
        <v>0</v>
      </c>
      <c r="F21" s="15">
        <f>SUM(B21:E21)</f>
        <v>0</v>
      </c>
      <c r="H21" s="7" t="s">
        <v>17</v>
      </c>
    </row>
    <row r="22" spans="1:8" x14ac:dyDescent="0.2">
      <c r="A22" s="4"/>
      <c r="B22" s="1"/>
      <c r="C22" s="1"/>
      <c r="D22" s="1"/>
      <c r="E22" s="1"/>
      <c r="F22" s="8"/>
      <c r="G22" s="1"/>
      <c r="H22" s="7"/>
    </row>
    <row r="23" spans="1:8" x14ac:dyDescent="0.2">
      <c r="A23" s="4" t="s">
        <v>5</v>
      </c>
      <c r="B23" s="12">
        <v>0</v>
      </c>
      <c r="C23" s="12">
        <v>0</v>
      </c>
      <c r="D23" s="12">
        <v>0</v>
      </c>
      <c r="E23" s="12">
        <v>0</v>
      </c>
      <c r="F23" s="1">
        <f>SUM(B23:E23)</f>
        <v>0</v>
      </c>
      <c r="G23" s="1"/>
      <c r="H23" s="6"/>
    </row>
    <row r="24" spans="1:8" x14ac:dyDescent="0.2">
      <c r="A24" s="4" t="s">
        <v>6</v>
      </c>
      <c r="B24" s="12">
        <v>0</v>
      </c>
      <c r="C24" s="12">
        <v>0</v>
      </c>
      <c r="D24" s="12">
        <v>0</v>
      </c>
      <c r="E24" s="12">
        <v>0</v>
      </c>
      <c r="F24" s="1">
        <f>SUM(B24:E24)</f>
        <v>0</v>
      </c>
      <c r="G24" s="1"/>
      <c r="H24" s="13" t="s">
        <v>44</v>
      </c>
    </row>
    <row r="25" spans="1:8" x14ac:dyDescent="0.2">
      <c r="B25" s="1"/>
      <c r="C25" s="1"/>
      <c r="D25" s="1"/>
      <c r="E25" s="1"/>
      <c r="F25" s="1"/>
      <c r="G25" s="1"/>
      <c r="H25" s="1"/>
    </row>
    <row r="26" spans="1:8" x14ac:dyDescent="0.2">
      <c r="A26" s="9" t="s">
        <v>19</v>
      </c>
      <c r="B26" s="10" t="s">
        <v>21</v>
      </c>
      <c r="C26" s="10" t="s">
        <v>20</v>
      </c>
      <c r="D26" s="1"/>
      <c r="E26" s="1"/>
      <c r="F26" s="1"/>
      <c r="G26" s="1"/>
    </row>
    <row r="27" spans="1:8" x14ac:dyDescent="0.2">
      <c r="A27" s="13" t="str">
        <f>H5</f>
        <v>Box 1</v>
      </c>
      <c r="B27" s="12">
        <v>0</v>
      </c>
      <c r="C27" s="1">
        <f>B27-F5</f>
        <v>0</v>
      </c>
      <c r="D27" s="87" t="s">
        <v>37</v>
      </c>
      <c r="E27" s="87"/>
      <c r="F27" s="87"/>
      <c r="G27" s="1"/>
    </row>
    <row r="28" spans="1:8" x14ac:dyDescent="0.2">
      <c r="A28" s="6" t="str">
        <f>H6</f>
        <v>Box 2</v>
      </c>
      <c r="B28" s="12">
        <v>0</v>
      </c>
      <c r="C28" s="1">
        <f>B28-F6</f>
        <v>0</v>
      </c>
      <c r="D28" s="87" t="s">
        <v>38</v>
      </c>
      <c r="E28" s="87"/>
      <c r="F28" s="87"/>
      <c r="G28" s="1"/>
    </row>
    <row r="29" spans="1:8" x14ac:dyDescent="0.2">
      <c r="A29" s="6" t="s">
        <v>13</v>
      </c>
      <c r="B29" s="12">
        <v>0</v>
      </c>
      <c r="C29" s="1">
        <f>B29-F7</f>
        <v>0</v>
      </c>
      <c r="D29" s="87" t="s">
        <v>39</v>
      </c>
      <c r="E29" s="87"/>
      <c r="F29" s="87"/>
      <c r="G29" s="1"/>
    </row>
    <row r="30" spans="1:8" x14ac:dyDescent="0.2">
      <c r="A30" s="6" t="s">
        <v>14</v>
      </c>
      <c r="B30" s="12">
        <v>0</v>
      </c>
      <c r="C30" s="1">
        <f>B30-I9</f>
        <v>0</v>
      </c>
      <c r="D30" s="87" t="s">
        <v>40</v>
      </c>
      <c r="E30" s="87"/>
      <c r="F30" s="87"/>
      <c r="G30" s="1"/>
    </row>
    <row r="31" spans="1:8" x14ac:dyDescent="0.2">
      <c r="A31" s="6" t="s">
        <v>15</v>
      </c>
      <c r="B31" s="12">
        <v>0</v>
      </c>
      <c r="C31" s="1">
        <f>B31-F11</f>
        <v>0</v>
      </c>
      <c r="D31" s="87" t="s">
        <v>41</v>
      </c>
      <c r="E31" s="87"/>
      <c r="F31" s="87"/>
      <c r="G31" s="1"/>
    </row>
    <row r="32" spans="1:8" x14ac:dyDescent="0.2">
      <c r="A32" s="6" t="s">
        <v>16</v>
      </c>
      <c r="B32" s="12">
        <v>0</v>
      </c>
      <c r="C32" s="1">
        <f>B32-I12</f>
        <v>0</v>
      </c>
      <c r="D32" s="87" t="s">
        <v>42</v>
      </c>
      <c r="E32" s="87"/>
      <c r="F32" s="87"/>
      <c r="G32" s="1"/>
    </row>
    <row r="33" spans="1:8" x14ac:dyDescent="0.2">
      <c r="A33" s="13" t="s">
        <v>33</v>
      </c>
      <c r="B33" s="12">
        <v>0</v>
      </c>
      <c r="C33" s="1">
        <f>F9-B33</f>
        <v>0</v>
      </c>
      <c r="D33" s="87" t="s">
        <v>43</v>
      </c>
      <c r="E33" s="87"/>
      <c r="F33" s="87"/>
      <c r="G33" s="1"/>
    </row>
    <row r="34" spans="1:8" x14ac:dyDescent="0.2">
      <c r="A34" s="13" t="s">
        <v>48</v>
      </c>
      <c r="B34" s="12">
        <v>0</v>
      </c>
      <c r="C34" s="1">
        <f>E17-B34</f>
        <v>0</v>
      </c>
      <c r="D34" s="87" t="s">
        <v>49</v>
      </c>
      <c r="E34" s="87"/>
      <c r="F34" s="87"/>
      <c r="G34" s="1"/>
    </row>
    <row r="35" spans="1:8" x14ac:dyDescent="0.2">
      <c r="A35" s="13" t="s">
        <v>35</v>
      </c>
      <c r="B35" s="12">
        <v>0</v>
      </c>
      <c r="C35" s="1">
        <f>F5-B35</f>
        <v>0</v>
      </c>
      <c r="D35" s="87" t="s">
        <v>46</v>
      </c>
      <c r="E35" s="87"/>
      <c r="F35" s="87"/>
      <c r="G35" s="1"/>
    </row>
    <row r="36" spans="1:8" x14ac:dyDescent="0.2">
      <c r="A36" s="13" t="s">
        <v>44</v>
      </c>
      <c r="B36" s="12">
        <v>0</v>
      </c>
      <c r="C36" s="1">
        <f>F24-B36</f>
        <v>0</v>
      </c>
      <c r="D36" s="87" t="s">
        <v>47</v>
      </c>
      <c r="E36" s="87"/>
      <c r="F36" s="87"/>
      <c r="G36" s="1"/>
    </row>
    <row r="37" spans="1:8" x14ac:dyDescent="0.2">
      <c r="B37" s="1"/>
      <c r="C37" s="1"/>
      <c r="D37" s="87"/>
      <c r="E37" s="87"/>
      <c r="F37" s="87"/>
      <c r="G37" s="1"/>
      <c r="H37" s="1"/>
    </row>
    <row r="38" spans="1:8" x14ac:dyDescent="0.2">
      <c r="A38" s="86" t="s">
        <v>45</v>
      </c>
      <c r="B38" s="86"/>
      <c r="C38" s="86"/>
      <c r="D38" s="86"/>
      <c r="E38" s="86"/>
      <c r="F38" s="86"/>
      <c r="G38" s="1"/>
      <c r="H38" s="1"/>
    </row>
    <row r="39" spans="1:8" x14ac:dyDescent="0.2">
      <c r="B39" s="1"/>
      <c r="C39" s="1"/>
      <c r="D39" s="1"/>
      <c r="E39" s="1"/>
      <c r="F39" s="1"/>
      <c r="G39" s="1"/>
      <c r="H39" s="1"/>
    </row>
    <row r="40" spans="1:8" x14ac:dyDescent="0.2">
      <c r="B40" s="1"/>
      <c r="C40" s="1"/>
      <c r="D40" s="1"/>
      <c r="E40" s="1"/>
      <c r="F40" s="1"/>
      <c r="G40" s="1"/>
      <c r="H40" s="1"/>
    </row>
    <row r="41" spans="1:8" x14ac:dyDescent="0.2">
      <c r="B41" s="1"/>
      <c r="C41" s="1"/>
      <c r="D41" s="1"/>
      <c r="E41" s="1"/>
      <c r="F41" s="1"/>
      <c r="G41" s="1"/>
      <c r="H41" s="1"/>
    </row>
    <row r="42" spans="1:8" x14ac:dyDescent="0.2">
      <c r="B42" s="1"/>
      <c r="C42" s="1"/>
      <c r="D42" s="1"/>
      <c r="E42" s="1"/>
      <c r="F42" s="1"/>
      <c r="G42" s="1"/>
      <c r="H42" s="1"/>
    </row>
  </sheetData>
  <mergeCells count="14">
    <mergeCell ref="A1:H1"/>
    <mergeCell ref="A2:H2"/>
    <mergeCell ref="A38:F38"/>
    <mergeCell ref="D27:F27"/>
    <mergeCell ref="D28:F28"/>
    <mergeCell ref="D29:F29"/>
    <mergeCell ref="D30:F30"/>
    <mergeCell ref="D31:F31"/>
    <mergeCell ref="D32:F32"/>
    <mergeCell ref="D34:F34"/>
    <mergeCell ref="D36:F36"/>
    <mergeCell ref="D37:F37"/>
    <mergeCell ref="D35:F35"/>
    <mergeCell ref="D33:F33"/>
  </mergeCells>
  <phoneticPr fontId="2" type="noConversion"/>
  <pageMargins left="0.25" right="0.25" top="0.75" bottom="0.75" header="0.3" footer="0.3"/>
  <pageSetup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0" sqref="F10"/>
    </sheetView>
  </sheetViews>
  <sheetFormatPr defaultRowHeight="12.75" x14ac:dyDescent="0.2"/>
  <sheetData>
    <row r="1" spans="1:13" x14ac:dyDescent="0.2">
      <c r="A1" s="16"/>
      <c r="B1" s="17"/>
      <c r="C1" s="18"/>
      <c r="D1" s="88" t="s">
        <v>50</v>
      </c>
      <c r="E1" s="88"/>
      <c r="F1" s="19"/>
      <c r="K1" s="89"/>
    </row>
    <row r="2" spans="1:13" ht="13.5" thickBot="1" x14ac:dyDescent="0.25">
      <c r="A2" s="20"/>
      <c r="B2" s="21"/>
      <c r="C2" s="22" t="s">
        <v>51</v>
      </c>
      <c r="D2" s="91" t="s">
        <v>52</v>
      </c>
      <c r="E2" s="91"/>
      <c r="F2" s="20"/>
      <c r="K2" s="90"/>
    </row>
    <row r="3" spans="1:13" x14ac:dyDescent="0.2">
      <c r="A3" s="23"/>
      <c r="B3" s="24"/>
      <c r="C3" s="25"/>
      <c r="D3" s="20"/>
      <c r="E3" s="20"/>
      <c r="F3" s="20"/>
    </row>
    <row r="4" spans="1:13" ht="51" x14ac:dyDescent="0.2">
      <c r="A4" s="26" t="s">
        <v>53</v>
      </c>
      <c r="B4" s="26" t="s">
        <v>54</v>
      </c>
      <c r="C4" s="27" t="s">
        <v>55</v>
      </c>
      <c r="D4" s="26" t="s">
        <v>56</v>
      </c>
      <c r="E4" s="28" t="s">
        <v>57</v>
      </c>
      <c r="F4" s="29" t="s">
        <v>58</v>
      </c>
      <c r="G4" s="28" t="s">
        <v>59</v>
      </c>
      <c r="H4" s="28" t="s">
        <v>60</v>
      </c>
      <c r="I4" s="29" t="s">
        <v>61</v>
      </c>
      <c r="J4" s="30" t="s">
        <v>62</v>
      </c>
      <c r="K4" s="30" t="s">
        <v>63</v>
      </c>
      <c r="L4" s="31" t="s">
        <v>64</v>
      </c>
      <c r="M4" s="31" t="s">
        <v>65</v>
      </c>
    </row>
    <row r="5" spans="1:13" ht="15" x14ac:dyDescent="0.2">
      <c r="A5" s="32"/>
      <c r="B5" s="33"/>
      <c r="C5" s="34"/>
      <c r="D5" s="35"/>
      <c r="E5" s="36"/>
      <c r="F5" s="37"/>
      <c r="G5" s="38"/>
      <c r="H5" s="37"/>
      <c r="I5" s="37">
        <f t="shared" ref="I5:I10" si="0">SUM(G5*H5)</f>
        <v>0</v>
      </c>
      <c r="J5" s="37"/>
      <c r="K5" s="39">
        <f t="shared" ref="K5:K10" si="1">SUM(I5*J5)</f>
        <v>0</v>
      </c>
      <c r="L5" s="37"/>
      <c r="M5" s="37">
        <f t="shared" ref="M5:M10" si="2">K5/0.9235</f>
        <v>0</v>
      </c>
    </row>
    <row r="6" spans="1:13" ht="15" x14ac:dyDescent="0.2">
      <c r="A6" s="32"/>
      <c r="B6" s="33"/>
      <c r="C6" s="34"/>
      <c r="D6" s="35"/>
      <c r="E6" s="36"/>
      <c r="F6" s="37"/>
      <c r="G6" s="38"/>
      <c r="H6" s="37"/>
      <c r="I6" s="37">
        <f t="shared" si="0"/>
        <v>0</v>
      </c>
      <c r="J6" s="37"/>
      <c r="K6" s="39">
        <f t="shared" si="1"/>
        <v>0</v>
      </c>
      <c r="L6" s="37"/>
      <c r="M6" s="37">
        <f t="shared" si="2"/>
        <v>0</v>
      </c>
    </row>
    <row r="7" spans="1:13" ht="15" x14ac:dyDescent="0.2">
      <c r="A7" s="32"/>
      <c r="B7" s="33"/>
      <c r="C7" s="34"/>
      <c r="D7" s="35"/>
      <c r="E7" s="36"/>
      <c r="F7" s="37"/>
      <c r="G7" s="38"/>
      <c r="H7" s="37"/>
      <c r="I7" s="37">
        <f t="shared" si="0"/>
        <v>0</v>
      </c>
      <c r="J7" s="37"/>
      <c r="K7" s="39">
        <f t="shared" si="1"/>
        <v>0</v>
      </c>
      <c r="L7" s="37"/>
      <c r="M7" s="37">
        <f t="shared" si="2"/>
        <v>0</v>
      </c>
    </row>
    <row r="8" spans="1:13" ht="15" x14ac:dyDescent="0.2">
      <c r="A8" s="32"/>
      <c r="B8" s="33"/>
      <c r="C8" s="34"/>
      <c r="D8" s="35"/>
      <c r="E8" s="36"/>
      <c r="F8" s="37"/>
      <c r="G8" s="38"/>
      <c r="H8" s="37"/>
      <c r="I8" s="37">
        <f t="shared" si="0"/>
        <v>0</v>
      </c>
      <c r="J8" s="37"/>
      <c r="K8" s="39">
        <f t="shared" si="1"/>
        <v>0</v>
      </c>
      <c r="L8" s="37"/>
      <c r="M8" s="37">
        <f t="shared" si="2"/>
        <v>0</v>
      </c>
    </row>
    <row r="9" spans="1:13" ht="15" x14ac:dyDescent="0.2">
      <c r="A9" s="32"/>
      <c r="B9" s="40"/>
      <c r="C9" s="34"/>
      <c r="D9" s="35"/>
      <c r="E9" s="36"/>
      <c r="F9" s="37"/>
      <c r="G9" s="38"/>
      <c r="H9" s="37"/>
      <c r="I9" s="37">
        <f>SUM(G9*H9)</f>
        <v>0</v>
      </c>
      <c r="J9" s="37"/>
      <c r="K9" s="39">
        <f t="shared" si="1"/>
        <v>0</v>
      </c>
      <c r="L9" s="37"/>
      <c r="M9" s="37">
        <f t="shared" si="2"/>
        <v>0</v>
      </c>
    </row>
    <row r="10" spans="1:13" ht="15" x14ac:dyDescent="0.2">
      <c r="A10" s="32"/>
      <c r="B10" s="33"/>
      <c r="C10" s="34"/>
      <c r="D10" s="35"/>
      <c r="E10" s="36"/>
      <c r="F10" s="37"/>
      <c r="G10" s="41"/>
      <c r="H10" s="37"/>
      <c r="I10" s="37">
        <f t="shared" si="0"/>
        <v>0</v>
      </c>
      <c r="J10" s="37"/>
      <c r="K10" s="39">
        <f t="shared" si="1"/>
        <v>0</v>
      </c>
      <c r="L10" s="37"/>
      <c r="M10" s="37">
        <f t="shared" si="2"/>
        <v>0</v>
      </c>
    </row>
    <row r="11" spans="1:13" ht="1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ht="15" x14ac:dyDescent="0.2">
      <c r="A12" s="42"/>
      <c r="B12" s="44" t="s">
        <v>66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5" x14ac:dyDescent="0.2">
      <c r="A13" s="42"/>
      <c r="B13" s="44" t="s">
        <v>67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" x14ac:dyDescent="0.2">
      <c r="A14" s="42"/>
      <c r="B14" s="44"/>
      <c r="C14" s="45"/>
      <c r="D14" s="46"/>
      <c r="E14" s="47"/>
      <c r="F14" s="48"/>
      <c r="G14" s="45"/>
      <c r="H14" s="45"/>
      <c r="I14" s="45"/>
      <c r="J14" s="45"/>
      <c r="K14" s="45"/>
      <c r="L14" s="45"/>
      <c r="M14" s="45"/>
    </row>
    <row r="15" spans="1:13" ht="15" x14ac:dyDescent="0.2">
      <c r="A15" s="42"/>
      <c r="B15" s="44" t="s">
        <v>68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4.25" x14ac:dyDescent="0.2">
      <c r="A16" s="49"/>
      <c r="B16" s="50" t="s">
        <v>69</v>
      </c>
      <c r="C16" s="45"/>
      <c r="D16" s="45"/>
      <c r="E16" s="45"/>
      <c r="F16" s="48"/>
      <c r="G16" s="45"/>
      <c r="H16" s="45"/>
      <c r="I16" s="45"/>
      <c r="J16" s="45"/>
      <c r="K16" s="45"/>
      <c r="L16" s="45"/>
      <c r="M16" s="45"/>
    </row>
  </sheetData>
  <mergeCells count="3">
    <mergeCell ref="D1:E1"/>
    <mergeCell ref="K1:K2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0" sqref="F10"/>
    </sheetView>
  </sheetViews>
  <sheetFormatPr defaultRowHeight="12.75" x14ac:dyDescent="0.2"/>
  <cols>
    <col min="1" max="1" width="29.140625" bestFit="1" customWidth="1"/>
    <col min="2" max="2" width="11.85546875" bestFit="1" customWidth="1"/>
    <col min="3" max="3" width="10.28515625" bestFit="1" customWidth="1"/>
    <col min="4" max="4" width="12.42578125" bestFit="1" customWidth="1"/>
    <col min="5" max="5" width="12.28515625" bestFit="1" customWidth="1"/>
    <col min="6" max="6" width="17" bestFit="1" customWidth="1"/>
    <col min="7" max="7" width="10.5703125" bestFit="1" customWidth="1"/>
  </cols>
  <sheetData>
    <row r="1" spans="1:6" x14ac:dyDescent="0.2">
      <c r="A1" s="92" t="s">
        <v>70</v>
      </c>
      <c r="B1" s="92"/>
      <c r="C1" s="92"/>
      <c r="D1" s="92"/>
      <c r="E1" s="92"/>
      <c r="F1" s="92"/>
    </row>
    <row r="2" spans="1:6" s="83" customFormat="1" ht="22.5" customHeight="1" x14ac:dyDescent="0.2">
      <c r="A2" s="80"/>
      <c r="B2" s="81" t="s">
        <v>99</v>
      </c>
      <c r="C2" s="81" t="s">
        <v>100</v>
      </c>
      <c r="D2" s="81" t="s">
        <v>101</v>
      </c>
      <c r="E2" s="81" t="s">
        <v>102</v>
      </c>
      <c r="F2" s="82" t="s">
        <v>71</v>
      </c>
    </row>
    <row r="3" spans="1:6" x14ac:dyDescent="0.2">
      <c r="A3" s="11" t="s">
        <v>72</v>
      </c>
      <c r="B3" s="51"/>
      <c r="C3" s="51"/>
      <c r="D3" s="51"/>
      <c r="E3" s="51"/>
      <c r="F3" s="11"/>
    </row>
    <row r="4" spans="1:6" x14ac:dyDescent="0.2">
      <c r="A4" s="11" t="s">
        <v>73</v>
      </c>
      <c r="B4" s="52">
        <v>0</v>
      </c>
      <c r="C4" s="53">
        <v>0</v>
      </c>
      <c r="D4" s="54">
        <v>0</v>
      </c>
      <c r="E4" s="53">
        <v>0</v>
      </c>
      <c r="F4" s="11"/>
    </row>
    <row r="5" spans="1:6" x14ac:dyDescent="0.2">
      <c r="A5" s="11" t="s">
        <v>74</v>
      </c>
      <c r="B5" s="54">
        <v>0</v>
      </c>
      <c r="C5" s="54">
        <v>0</v>
      </c>
      <c r="D5" s="54">
        <v>0</v>
      </c>
      <c r="E5" s="54">
        <v>0</v>
      </c>
      <c r="F5" s="11" t="s">
        <v>51</v>
      </c>
    </row>
    <row r="6" spans="1:6" x14ac:dyDescent="0.2">
      <c r="A6" s="11" t="s">
        <v>75</v>
      </c>
      <c r="B6" s="55">
        <v>0</v>
      </c>
      <c r="C6" s="55">
        <v>0</v>
      </c>
      <c r="D6" s="55">
        <v>0</v>
      </c>
      <c r="E6" s="55">
        <v>0</v>
      </c>
      <c r="F6" s="11"/>
    </row>
    <row r="7" spans="1:6" ht="15" x14ac:dyDescent="0.35">
      <c r="A7" s="11" t="s">
        <v>76</v>
      </c>
      <c r="B7" s="56">
        <v>0</v>
      </c>
      <c r="C7" s="56">
        <v>0</v>
      </c>
      <c r="D7" s="56">
        <v>0</v>
      </c>
      <c r="E7" s="56">
        <v>0</v>
      </c>
      <c r="F7" s="11"/>
    </row>
    <row r="8" spans="1:6" x14ac:dyDescent="0.2">
      <c r="A8" s="11" t="s">
        <v>77</v>
      </c>
      <c r="B8" s="55">
        <f>SUM(B6+B7)</f>
        <v>0</v>
      </c>
      <c r="C8" s="55">
        <f>SUM(C6+C7)</f>
        <v>0</v>
      </c>
      <c r="D8" s="55">
        <f>SUM(D6+D7)</f>
        <v>0</v>
      </c>
      <c r="E8" s="55">
        <f>SUM(E6+E7)</f>
        <v>0</v>
      </c>
      <c r="F8" s="11"/>
    </row>
    <row r="9" spans="1:6" x14ac:dyDescent="0.2">
      <c r="A9" s="11"/>
      <c r="B9" s="57"/>
      <c r="C9" s="57"/>
      <c r="D9" s="57"/>
      <c r="E9" s="57"/>
      <c r="F9" s="11"/>
    </row>
    <row r="10" spans="1:6" x14ac:dyDescent="0.2">
      <c r="A10" s="11" t="s">
        <v>78</v>
      </c>
      <c r="B10" s="53">
        <v>0</v>
      </c>
      <c r="C10" s="53">
        <v>0</v>
      </c>
      <c r="D10" s="53">
        <v>0</v>
      </c>
      <c r="E10" s="53">
        <v>0</v>
      </c>
      <c r="F10" s="11"/>
    </row>
    <row r="11" spans="1:6" x14ac:dyDescent="0.2">
      <c r="A11" s="11" t="s">
        <v>79</v>
      </c>
      <c r="B11" s="55">
        <v>0</v>
      </c>
      <c r="C11" s="55">
        <v>0</v>
      </c>
      <c r="D11" s="55">
        <v>0</v>
      </c>
      <c r="E11" s="55">
        <v>0</v>
      </c>
      <c r="F11" s="58" t="s">
        <v>80</v>
      </c>
    </row>
    <row r="12" spans="1:6" x14ac:dyDescent="0.2">
      <c r="A12" s="11" t="s">
        <v>81</v>
      </c>
      <c r="B12" s="59" t="e">
        <f>B7/B8</f>
        <v>#DIV/0!</v>
      </c>
      <c r="C12" s="59" t="e">
        <f>C7/C8</f>
        <v>#DIV/0!</v>
      </c>
      <c r="D12" s="59" t="e">
        <f>D7/D8</f>
        <v>#DIV/0!</v>
      </c>
      <c r="E12" s="59" t="e">
        <f>E7/E8</f>
        <v>#DIV/0!</v>
      </c>
      <c r="F12" s="11"/>
    </row>
    <row r="13" spans="1:6" x14ac:dyDescent="0.2">
      <c r="A13" s="11" t="s">
        <v>82</v>
      </c>
      <c r="B13" s="54" t="e">
        <f>B12*B10*B11/365</f>
        <v>#DIV/0!</v>
      </c>
      <c r="C13" s="54" t="e">
        <f>C12*C10*C11/365</f>
        <v>#DIV/0!</v>
      </c>
      <c r="D13" s="54" t="e">
        <f>D12*D10*D11/365</f>
        <v>#DIV/0!</v>
      </c>
      <c r="E13" s="54" t="e">
        <f>E12*E10*E11/365</f>
        <v>#DIV/0!</v>
      </c>
      <c r="F13" s="11"/>
    </row>
    <row r="14" spans="1:6" x14ac:dyDescent="0.2">
      <c r="A14" s="11"/>
      <c r="B14" s="57"/>
      <c r="C14" s="57"/>
      <c r="D14" s="57"/>
      <c r="E14" s="57"/>
      <c r="F14" s="11"/>
    </row>
    <row r="15" spans="1:6" x14ac:dyDescent="0.2">
      <c r="A15" s="11" t="s">
        <v>83</v>
      </c>
      <c r="B15" s="57">
        <v>5.5E-2</v>
      </c>
      <c r="C15" s="57">
        <v>5.5E-2</v>
      </c>
      <c r="D15" s="57">
        <v>5.5E-2</v>
      </c>
      <c r="E15" s="57">
        <v>5.5E-2</v>
      </c>
      <c r="F15" s="11"/>
    </row>
    <row r="16" spans="1:6" ht="15" x14ac:dyDescent="0.35">
      <c r="A16" s="11" t="s">
        <v>84</v>
      </c>
      <c r="B16" s="60">
        <f>B15*B7</f>
        <v>0</v>
      </c>
      <c r="C16" s="60">
        <f>C15*C7</f>
        <v>0</v>
      </c>
      <c r="D16" s="60">
        <f>D15*D7</f>
        <v>0</v>
      </c>
      <c r="E16" s="60">
        <f>E15*E7</f>
        <v>0</v>
      </c>
      <c r="F16" s="11"/>
    </row>
    <row r="17" spans="1:7" ht="15" x14ac:dyDescent="0.35">
      <c r="A17" s="61" t="s">
        <v>85</v>
      </c>
      <c r="B17" s="62" t="e">
        <f>+B16+B13</f>
        <v>#DIV/0!</v>
      </c>
      <c r="C17" s="62" t="e">
        <f>+C16+C13</f>
        <v>#DIV/0!</v>
      </c>
      <c r="D17" s="62" t="e">
        <f>+D16+D13</f>
        <v>#DIV/0!</v>
      </c>
      <c r="E17" s="62" t="e">
        <f>+E16+E13</f>
        <v>#DIV/0!</v>
      </c>
      <c r="F17" s="63" t="e">
        <f>SUM(B17:E17)</f>
        <v>#DIV/0!</v>
      </c>
    </row>
    <row r="18" spans="1:7" ht="15" x14ac:dyDescent="0.35">
      <c r="A18" s="11"/>
      <c r="B18" s="62"/>
      <c r="C18" s="62"/>
      <c r="D18" s="62"/>
      <c r="E18" s="62"/>
      <c r="F18" s="64"/>
    </row>
    <row r="19" spans="1:7" ht="15" x14ac:dyDescent="0.35">
      <c r="A19" s="11" t="s">
        <v>86</v>
      </c>
      <c r="B19" s="62"/>
      <c r="C19" s="62"/>
      <c r="D19" s="62"/>
      <c r="E19" s="62"/>
      <c r="F19" s="11"/>
    </row>
    <row r="20" spans="1:7" x14ac:dyDescent="0.2">
      <c r="A20" s="11" t="s">
        <v>87</v>
      </c>
      <c r="B20" s="54" t="e">
        <f>B17/0.9235</f>
        <v>#DIV/0!</v>
      </c>
      <c r="C20" s="54" t="e">
        <f>C17/0.9235</f>
        <v>#DIV/0!</v>
      </c>
      <c r="D20" s="54" t="e">
        <f>D17/0.9235</f>
        <v>#DIV/0!</v>
      </c>
      <c r="E20" s="54" t="e">
        <f>E17/0.9235</f>
        <v>#DIV/0!</v>
      </c>
      <c r="F20" s="64" t="e">
        <f>SUM(B20:E20)</f>
        <v>#DIV/0!</v>
      </c>
    </row>
    <row r="21" spans="1:7" x14ac:dyDescent="0.2">
      <c r="A21" s="11" t="s">
        <v>88</v>
      </c>
      <c r="B21" s="65" t="e">
        <f>B20*0.062</f>
        <v>#DIV/0!</v>
      </c>
      <c r="C21" s="65" t="e">
        <f>C20*0.062</f>
        <v>#DIV/0!</v>
      </c>
      <c r="D21" s="65" t="e">
        <f>D20*0.062</f>
        <v>#DIV/0!</v>
      </c>
      <c r="E21" s="65" t="e">
        <f>E20*0.062</f>
        <v>#DIV/0!</v>
      </c>
      <c r="F21" s="66" t="e">
        <f>SUM(B21:E21)</f>
        <v>#DIV/0!</v>
      </c>
    </row>
    <row r="22" spans="1:7" ht="15" x14ac:dyDescent="0.35">
      <c r="A22" s="11" t="s">
        <v>89</v>
      </c>
      <c r="B22" s="67" t="e">
        <f>B20*0.0145</f>
        <v>#DIV/0!</v>
      </c>
      <c r="C22" s="67" t="e">
        <f>C20*0.0145</f>
        <v>#DIV/0!</v>
      </c>
      <c r="D22" s="67" t="e">
        <f>D20*0.0145</f>
        <v>#DIV/0!</v>
      </c>
      <c r="E22" s="67" t="e">
        <f>E20*0.0145</f>
        <v>#DIV/0!</v>
      </c>
      <c r="F22" s="68" t="e">
        <f>SUM(B22:E22)</f>
        <v>#DIV/0!</v>
      </c>
    </row>
    <row r="23" spans="1:7" ht="15" x14ac:dyDescent="0.35">
      <c r="A23" s="61" t="s">
        <v>90</v>
      </c>
      <c r="B23" s="62" t="e">
        <f>+B20-B22-B21</f>
        <v>#DIV/0!</v>
      </c>
      <c r="C23" s="62" t="e">
        <f>+C20-C22-C21</f>
        <v>#DIV/0!</v>
      </c>
      <c r="D23" s="62" t="e">
        <f>+D20-D22-D21</f>
        <v>#DIV/0!</v>
      </c>
      <c r="E23" s="69" t="e">
        <f>+E20-E22-E21</f>
        <v>#DIV/0!</v>
      </c>
      <c r="F23" s="70" t="e">
        <f>SUM(B23:E23)</f>
        <v>#DIV/0!</v>
      </c>
    </row>
    <row r="24" spans="1:7" x14ac:dyDescent="0.2">
      <c r="A24" s="11"/>
      <c r="B24" s="57" t="s">
        <v>51</v>
      </c>
      <c r="C24" s="57"/>
      <c r="D24" s="57"/>
      <c r="E24" s="71"/>
    </row>
    <row r="25" spans="1:7" x14ac:dyDescent="0.2">
      <c r="A25" s="93" t="s">
        <v>91</v>
      </c>
      <c r="B25" s="93"/>
      <c r="C25" s="93"/>
      <c r="D25" s="93"/>
      <c r="E25" s="93"/>
      <c r="F25" s="72" t="s">
        <v>92</v>
      </c>
      <c r="G25" s="73"/>
    </row>
    <row r="26" spans="1:7" x14ac:dyDescent="0.2">
      <c r="A26" s="93" t="s">
        <v>93</v>
      </c>
      <c r="B26" s="93"/>
      <c r="C26" s="93"/>
      <c r="D26" s="93"/>
      <c r="E26" s="93"/>
      <c r="F26" s="74" t="e">
        <f>SUM(F21*2)</f>
        <v>#DIV/0!</v>
      </c>
      <c r="G26" s="75" t="s">
        <v>94</v>
      </c>
    </row>
    <row r="27" spans="1:7" x14ac:dyDescent="0.2">
      <c r="A27" s="93" t="s">
        <v>95</v>
      </c>
      <c r="B27" s="93"/>
      <c r="C27" s="93"/>
      <c r="D27" s="93"/>
      <c r="E27" s="93"/>
      <c r="F27" s="74" t="e">
        <f>SUM(F22*2)+0.01</f>
        <v>#DIV/0!</v>
      </c>
      <c r="G27" s="76" t="s">
        <v>96</v>
      </c>
    </row>
    <row r="28" spans="1:7" ht="13.5" thickBot="1" x14ac:dyDescent="0.25">
      <c r="A28" s="93" t="s">
        <v>97</v>
      </c>
      <c r="B28" s="93"/>
      <c r="C28" s="93"/>
      <c r="D28" s="93"/>
      <c r="E28" s="93"/>
      <c r="F28" s="77" t="e">
        <f>SUM(F26:F27)</f>
        <v>#DIV/0!</v>
      </c>
      <c r="G28" s="78" t="s">
        <v>98</v>
      </c>
    </row>
    <row r="29" spans="1:7" ht="13.5" thickTop="1" x14ac:dyDescent="0.2">
      <c r="A29" s="79"/>
      <c r="B29" s="79"/>
      <c r="C29" s="79"/>
      <c r="D29" s="79"/>
      <c r="E29" s="79"/>
      <c r="F29" s="71"/>
      <c r="G29" s="14"/>
    </row>
    <row r="30" spans="1:7" x14ac:dyDescent="0.2">
      <c r="A30" s="79"/>
      <c r="B30" s="79"/>
      <c r="C30" s="79"/>
      <c r="D30" s="79"/>
      <c r="E30" s="79"/>
      <c r="F30" s="79"/>
      <c r="G30" s="79"/>
    </row>
  </sheetData>
  <mergeCells count="5">
    <mergeCell ref="A1:F1"/>
    <mergeCell ref="A25:E25"/>
    <mergeCell ref="A26:E26"/>
    <mergeCell ref="A27:E27"/>
    <mergeCell ref="A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Reconciliation</vt:lpstr>
      <vt:lpstr>Group Term Life</vt:lpstr>
      <vt:lpstr>Personal Use Auto</vt:lpstr>
    </vt:vector>
  </TitlesOfParts>
  <Company>HABCo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ddenny</dc:creator>
  <cp:lastModifiedBy>Debbie Denny</cp:lastModifiedBy>
  <cp:lastPrinted>2018-12-04T23:46:21Z</cp:lastPrinted>
  <dcterms:created xsi:type="dcterms:W3CDTF">2008-12-19T16:06:46Z</dcterms:created>
  <dcterms:modified xsi:type="dcterms:W3CDTF">2018-12-05T01:28:16Z</dcterms:modified>
</cp:coreProperties>
</file>